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ko.local\shares\Felles\01 SENTRALADMINISTRASJONEN\0105 Økonomiavdelingen\Christer\øk. rapp\feb\"/>
    </mc:Choice>
  </mc:AlternateContent>
  <bookViews>
    <workbookView xWindow="0" yWindow="0" windowWidth="22980" windowHeight="9036"/>
  </bookViews>
  <sheets>
    <sheet name="Sheet1" sheetId="1" r:id="rId1"/>
  </sheets>
  <calcPr calcId="162913" iterate="1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E8" i="1"/>
  <c r="H7" i="1"/>
  <c r="E7" i="1"/>
  <c r="H6" i="1"/>
  <c r="E6" i="1"/>
  <c r="H5" i="1"/>
  <c r="E5" i="1"/>
  <c r="H21" i="1" l="1"/>
  <c r="H20" i="1" l="1"/>
  <c r="E20" i="1"/>
  <c r="I18" i="1" l="1"/>
  <c r="D18" i="1"/>
  <c r="F18" i="1"/>
  <c r="G18" i="1"/>
  <c r="C18" i="1"/>
  <c r="H19" i="1"/>
  <c r="H18" i="1" s="1"/>
  <c r="E17" i="1"/>
  <c r="E16" i="1"/>
  <c r="E15" i="1"/>
  <c r="E14" i="1"/>
  <c r="E13" i="1"/>
  <c r="E12" i="1"/>
  <c r="E11" i="1"/>
  <c r="E10" i="1"/>
  <c r="E9" i="1"/>
  <c r="E19" i="1"/>
  <c r="H4" i="1" l="1"/>
  <c r="H22" i="1" s="1"/>
  <c r="I9" i="1" l="1"/>
  <c r="H11" i="1"/>
  <c r="H12" i="1"/>
  <c r="H13" i="1"/>
  <c r="H14" i="1"/>
  <c r="H15" i="1"/>
  <c r="H16" i="1"/>
  <c r="H17" i="1"/>
  <c r="H10" i="1"/>
  <c r="D9" i="1"/>
  <c r="F9" i="1"/>
  <c r="G9" i="1"/>
  <c r="C9" i="1"/>
  <c r="H9" i="1" l="1"/>
  <c r="H3" i="1"/>
  <c r="I4" i="1"/>
  <c r="I22" i="1" s="1"/>
  <c r="G4" i="1"/>
  <c r="G22" i="1" s="1"/>
  <c r="F4" i="1"/>
  <c r="F22" i="1" s="1"/>
  <c r="D4" i="1"/>
  <c r="D22" i="1" s="1"/>
  <c r="C4" i="1"/>
  <c r="E21" i="1"/>
  <c r="E18" i="1" s="1"/>
  <c r="E3" i="1"/>
  <c r="E4" i="1" l="1"/>
  <c r="E22" i="1" s="1"/>
  <c r="C22" i="1"/>
</calcChain>
</file>

<file path=xl/sharedStrings.xml><?xml version="1.0" encoding="utf-8"?>
<sst xmlns="http://schemas.openxmlformats.org/spreadsheetml/2006/main" count="28" uniqueCount="28">
  <si>
    <t>Avdeling</t>
  </si>
  <si>
    <t>Oppvekst og kultur</t>
  </si>
  <si>
    <t>Budsjett HIÅ</t>
  </si>
  <si>
    <t>Regnskap HIÅ</t>
  </si>
  <si>
    <t>Avvik HIÅ</t>
  </si>
  <si>
    <t>Budsjett 2022</t>
  </si>
  <si>
    <t>prognose 2022</t>
  </si>
  <si>
    <t>Regnskap 2021</t>
  </si>
  <si>
    <t>Sentraladministrasjon</t>
  </si>
  <si>
    <t>Skole</t>
  </si>
  <si>
    <t xml:space="preserve">Barnehage </t>
  </si>
  <si>
    <t>Kultur</t>
  </si>
  <si>
    <t>Stab/flykningetjeneste</t>
  </si>
  <si>
    <t>Helse og omsorg</t>
  </si>
  <si>
    <t>Helse</t>
  </si>
  <si>
    <t>NAV</t>
  </si>
  <si>
    <t>Tekniske tjenester</t>
  </si>
  <si>
    <t>Byggforvaltning</t>
  </si>
  <si>
    <t>Plan og utvikling</t>
  </si>
  <si>
    <t>Teknisk drift utenom selvkost</t>
  </si>
  <si>
    <t>Avvik prognose</t>
  </si>
  <si>
    <t>SUM</t>
  </si>
  <si>
    <t>Felles helse og omsorg</t>
  </si>
  <si>
    <t xml:space="preserve">Hjemmetjenesten </t>
  </si>
  <si>
    <t>Institusjon</t>
  </si>
  <si>
    <t>Aktivitet/Knaggen</t>
  </si>
  <si>
    <t>Bomiljø inkl. ROP</t>
  </si>
  <si>
    <t>Barneverntjenesten inkl. innstastj.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</si>
</sst>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8" borderId="8" applyNumberFormat="0" applyFont="0" applyAlignment="0" applyProtection="0"/>
    <xf numFmtId="0" fontId="8" fillId="4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6" borderId="5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0" fillId="33" borderId="0" xfId="0" applyFill="1"/>
    <xf numFmtId="164" fontId="0" fillId="33" borderId="0" xfId="1" applyNumberFormat="1" applyFont="1" applyFill="1"/>
    <xf numFmtId="0" fontId="19" fillId="34" borderId="12" xfId="0" applyFont="1" applyFill="1" applyBorder="1"/>
    <xf numFmtId="164" fontId="18" fillId="34" borderId="10" xfId="1" applyNumberFormat="1" applyFont="1" applyFill="1" applyBorder="1"/>
    <xf numFmtId="164" fontId="0" fillId="34" borderId="10" xfId="1" applyNumberFormat="1" applyFont="1" applyFill="1" applyBorder="1"/>
    <xf numFmtId="164" fontId="0" fillId="34" borderId="15" xfId="1" applyNumberFormat="1" applyFont="1" applyFill="1" applyBorder="1"/>
    <xf numFmtId="164" fontId="16" fillId="35" borderId="0" xfId="1" applyNumberFormat="1" applyFont="1" applyFill="1" applyBorder="1"/>
    <xf numFmtId="164" fontId="16" fillId="35" borderId="11" xfId="1" applyNumberFormat="1" applyFont="1" applyFill="1" applyBorder="1"/>
    <xf numFmtId="164" fontId="0" fillId="35" borderId="0" xfId="1" applyNumberFormat="1" applyFont="1" applyFill="1" applyBorder="1"/>
    <xf numFmtId="164" fontId="0" fillId="35" borderId="11" xfId="1" applyNumberFormat="1" applyFont="1" applyFill="1" applyBorder="1"/>
    <xf numFmtId="164" fontId="0" fillId="35" borderId="16" xfId="1" applyNumberFormat="1" applyFont="1" applyFill="1" applyBorder="1"/>
    <xf numFmtId="164" fontId="0" fillId="35" borderId="17" xfId="1" applyNumberFormat="1" applyFont="1" applyFill="1" applyBorder="1"/>
    <xf numFmtId="164" fontId="0" fillId="35" borderId="0" xfId="1" applyNumberFormat="1" applyFont="1" applyFill="1" applyBorder="1" applyAlignment="1">
      <alignment horizontal="right"/>
    </xf>
    <xf numFmtId="164" fontId="20" fillId="34" borderId="18" xfId="1" applyNumberFormat="1" applyFont="1" applyFill="1" applyBorder="1"/>
    <xf numFmtId="164" fontId="21" fillId="35" borderId="19" xfId="1" applyNumberFormat="1" applyFont="1" applyFill="1" applyBorder="1"/>
    <xf numFmtId="164" fontId="21" fillId="35" borderId="20" xfId="1" applyNumberFormat="1" applyFont="1" applyFill="1" applyBorder="1"/>
    <xf numFmtId="0" fontId="22" fillId="34" borderId="12" xfId="0" applyFont="1" applyFill="1" applyBorder="1"/>
    <xf numFmtId="0" fontId="22" fillId="34" borderId="13" xfId="0" applyFont="1" applyFill="1" applyBorder="1"/>
    <xf numFmtId="0" fontId="22" fillId="34" borderId="14" xfId="0" applyFont="1" applyFill="1" applyBorder="1"/>
    <xf numFmtId="164" fontId="23" fillId="35" borderId="13" xfId="1" applyNumberFormat="1" applyFont="1" applyFill="1" applyBorder="1"/>
    <xf numFmtId="164" fontId="23" fillId="35" borderId="14" xfId="1" applyNumberFormat="1" applyFont="1" applyFill="1" applyBorder="1"/>
  </cellXfs>
  <cellStyles count="43">
    <cellStyle name="20 % - uthevingsfarge 1" xfId="2"/>
    <cellStyle name="20 % - uthevingsfarge 2" xfId="3"/>
    <cellStyle name="20 % - uthevingsfarge 3" xfId="4"/>
    <cellStyle name="20 % - uthevingsfarge 4" xfId="5"/>
    <cellStyle name="20 % - uthevingsfarge 5" xfId="6"/>
    <cellStyle name="20 % - uthevingsfarge 6" xfId="7"/>
    <cellStyle name="40 % - uthevingsfarge 1" xfId="8"/>
    <cellStyle name="40 % - uthevingsfarge 2" xfId="9"/>
    <cellStyle name="40 % - uthevingsfarge 3" xfId="10"/>
    <cellStyle name="40 % - uthevingsfarge 4" xfId="11"/>
    <cellStyle name="40 % - uthevingsfarge 5" xfId="12"/>
    <cellStyle name="40 % - uthevingsfarge 6" xfId="13"/>
    <cellStyle name="60 % - uthevingsfarge 1" xfId="14"/>
    <cellStyle name="60 % - uthevingsfarge 2" xfId="15"/>
    <cellStyle name="60 % - uthevingsfarge 3" xfId="16"/>
    <cellStyle name="60 % - uthevingsfarge 4" xfId="17"/>
    <cellStyle name="60 % - uthevingsfarge 5" xfId="18"/>
    <cellStyle name="60 % - uthevingsfarge 6" xfId="19"/>
    <cellStyle name="Beregning" xfId="20"/>
    <cellStyle name="Comma" xfId="1" builtinId="3"/>
    <cellStyle name="Dårlig" xfId="21"/>
    <cellStyle name="Forklarende tekst" xfId="22"/>
    <cellStyle name="God" xfId="23"/>
    <cellStyle name="Inndata" xfId="24"/>
    <cellStyle name="Koblet celle" xfId="25"/>
    <cellStyle name="Kontrollcelle" xfId="26"/>
    <cellStyle name="Merknad" xfId="27"/>
    <cellStyle name="Normal" xfId="0" builtinId="0"/>
    <cellStyle name="Nøytral" xfId="28"/>
    <cellStyle name="Overskrift 1" xfId="29"/>
    <cellStyle name="Overskrift 2" xfId="30"/>
    <cellStyle name="Overskrift 3" xfId="31"/>
    <cellStyle name="Overskrift 4" xfId="32"/>
    <cellStyle name="Tittel" xfId="33"/>
    <cellStyle name="Totalt" xfId="34"/>
    <cellStyle name="Utdata" xfId="35"/>
    <cellStyle name="Uthevingsfarge1" xfId="36"/>
    <cellStyle name="Uthevingsfarge2" xfId="37"/>
    <cellStyle name="Uthevingsfarge3" xfId="38"/>
    <cellStyle name="Uthevingsfarge4" xfId="39"/>
    <cellStyle name="Uthevingsfarge5" xfId="40"/>
    <cellStyle name="Uthevingsfarge6" xfId="41"/>
    <cellStyle name="Varselteks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11" sqref="E11"/>
    </sheetView>
  </sheetViews>
  <sheetFormatPr defaultRowHeight="14.4" x14ac:dyDescent="0.3"/>
  <cols>
    <col min="2" max="2" width="29.109375" bestFit="1" customWidth="1"/>
    <col min="3" max="3" width="19.44140625" bestFit="1" customWidth="1"/>
    <col min="4" max="4" width="21.44140625" bestFit="1" customWidth="1"/>
    <col min="5" max="5" width="15.33203125" bestFit="1" customWidth="1"/>
    <col min="6" max="6" width="21.109375" bestFit="1" customWidth="1"/>
    <col min="7" max="7" width="22.77734375" bestFit="1" customWidth="1"/>
    <col min="8" max="8" width="23.77734375" bestFit="1" customWidth="1"/>
    <col min="9" max="9" width="23.21875" bestFit="1" customWidth="1"/>
    <col min="11" max="11" width="11.21875" bestFit="1" customWidth="1"/>
  </cols>
  <sheetData>
    <row r="1" spans="1:10" ht="15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4" thickBot="1" x14ac:dyDescent="0.5">
      <c r="A2" s="2"/>
      <c r="B2" s="18" t="s">
        <v>0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20</v>
      </c>
      <c r="I2" s="20" t="s">
        <v>7</v>
      </c>
      <c r="J2" s="2"/>
    </row>
    <row r="3" spans="1:10" s="1" customFormat="1" ht="18" x14ac:dyDescent="0.35">
      <c r="A3" s="3"/>
      <c r="B3" s="15" t="s">
        <v>8</v>
      </c>
      <c r="C3" s="16">
        <v>6935767</v>
      </c>
      <c r="D3" s="16">
        <v>5823316</v>
      </c>
      <c r="E3" s="16">
        <f>+D3-C3</f>
        <v>-1112451</v>
      </c>
      <c r="F3" s="16">
        <v>40480398</v>
      </c>
      <c r="G3" s="16">
        <v>40480398</v>
      </c>
      <c r="H3" s="16">
        <f>+G3-F3</f>
        <v>0</v>
      </c>
      <c r="I3" s="17">
        <v>39251009</v>
      </c>
      <c r="J3" s="3"/>
    </row>
    <row r="4" spans="1:10" s="1" customFormat="1" ht="18" x14ac:dyDescent="0.35">
      <c r="A4" s="3"/>
      <c r="B4" s="5" t="s">
        <v>1</v>
      </c>
      <c r="C4" s="8">
        <f>+SUM(C5:C8)</f>
        <v>17801020</v>
      </c>
      <c r="D4" s="8">
        <f>+SUM(D5:D8)</f>
        <v>20070146</v>
      </c>
      <c r="E4" s="8">
        <f t="shared" ref="E4:E21" si="0">+D4-C4</f>
        <v>2269126</v>
      </c>
      <c r="F4" s="8">
        <f>+SUM(F5:F8)</f>
        <v>101306974</v>
      </c>
      <c r="G4" s="8">
        <f>+SUM(G5:G8)</f>
        <v>104761974</v>
      </c>
      <c r="H4" s="8">
        <f>+SUM(H5:H8)</f>
        <v>3455000</v>
      </c>
      <c r="I4" s="9">
        <f>+SUM(I5:I8)</f>
        <v>105288079</v>
      </c>
      <c r="J4" s="3"/>
    </row>
    <row r="5" spans="1:10" s="1" customFormat="1" x14ac:dyDescent="0.3">
      <c r="A5" s="3"/>
      <c r="B5" s="6" t="s">
        <v>9</v>
      </c>
      <c r="C5" s="10">
        <v>10035892</v>
      </c>
      <c r="D5" s="10">
        <v>11899615</v>
      </c>
      <c r="E5" s="10">
        <f t="shared" si="0"/>
        <v>1863723</v>
      </c>
      <c r="F5" s="10">
        <v>56957283</v>
      </c>
      <c r="G5" s="10">
        <v>58457283</v>
      </c>
      <c r="H5" s="10">
        <f t="shared" ref="H5:H8" si="1">+G5-F5</f>
        <v>1500000</v>
      </c>
      <c r="I5" s="11">
        <v>57645763</v>
      </c>
      <c r="J5" s="3"/>
    </row>
    <row r="6" spans="1:10" s="1" customFormat="1" x14ac:dyDescent="0.3">
      <c r="A6" s="3"/>
      <c r="B6" s="6" t="s">
        <v>10</v>
      </c>
      <c r="C6" s="10">
        <v>4673068</v>
      </c>
      <c r="D6" s="10">
        <v>5508239</v>
      </c>
      <c r="E6" s="10">
        <f t="shared" si="0"/>
        <v>835171</v>
      </c>
      <c r="F6" s="10">
        <v>26417425</v>
      </c>
      <c r="G6" s="10">
        <v>27917425</v>
      </c>
      <c r="H6" s="10">
        <f t="shared" si="1"/>
        <v>1500000</v>
      </c>
      <c r="I6" s="11">
        <v>30546259</v>
      </c>
      <c r="J6" s="3"/>
    </row>
    <row r="7" spans="1:10" s="1" customFormat="1" x14ac:dyDescent="0.3">
      <c r="A7" s="3"/>
      <c r="B7" s="6" t="s">
        <v>11</v>
      </c>
      <c r="C7" s="10">
        <v>1630488</v>
      </c>
      <c r="D7" s="10">
        <v>1802478</v>
      </c>
      <c r="E7" s="10">
        <f t="shared" si="0"/>
        <v>171990</v>
      </c>
      <c r="F7" s="10">
        <v>9260138</v>
      </c>
      <c r="G7" s="10">
        <v>9260138</v>
      </c>
      <c r="H7" s="10">
        <f t="shared" si="1"/>
        <v>0</v>
      </c>
      <c r="I7" s="11">
        <v>8728903</v>
      </c>
      <c r="J7" s="3"/>
    </row>
    <row r="8" spans="1:10" s="1" customFormat="1" x14ac:dyDescent="0.3">
      <c r="A8" s="3"/>
      <c r="B8" s="7" t="s">
        <v>12</v>
      </c>
      <c r="C8" s="12">
        <v>1461572</v>
      </c>
      <c r="D8" s="12">
        <v>859814</v>
      </c>
      <c r="E8" s="12">
        <f t="shared" si="0"/>
        <v>-601758</v>
      </c>
      <c r="F8" s="12">
        <v>8672128</v>
      </c>
      <c r="G8" s="12">
        <v>9127128</v>
      </c>
      <c r="H8" s="12">
        <f t="shared" si="1"/>
        <v>455000</v>
      </c>
      <c r="I8" s="13">
        <v>8367154</v>
      </c>
      <c r="J8" s="3"/>
    </row>
    <row r="9" spans="1:10" s="1" customFormat="1" ht="18" x14ac:dyDescent="0.35">
      <c r="A9" s="3"/>
      <c r="B9" s="5" t="s">
        <v>13</v>
      </c>
      <c r="C9" s="8">
        <f>+SUM(C10:C17)</f>
        <v>34477052</v>
      </c>
      <c r="D9" s="8">
        <f t="shared" ref="D9:H9" si="2">+SUM(D10:D17)</f>
        <v>41633510</v>
      </c>
      <c r="E9" s="8">
        <f>+SUM(E10:E17)</f>
        <v>7156458</v>
      </c>
      <c r="F9" s="8">
        <f t="shared" si="2"/>
        <v>195936454</v>
      </c>
      <c r="G9" s="8">
        <f t="shared" si="2"/>
        <v>201136454</v>
      </c>
      <c r="H9" s="8">
        <f t="shared" si="2"/>
        <v>5200000</v>
      </c>
      <c r="I9" s="9">
        <f>+SUM(I10:I17)</f>
        <v>215255643</v>
      </c>
      <c r="J9" s="3"/>
    </row>
    <row r="10" spans="1:10" s="1" customFormat="1" x14ac:dyDescent="0.3">
      <c r="A10" s="3"/>
      <c r="B10" s="6" t="s">
        <v>22</v>
      </c>
      <c r="C10" s="14">
        <v>-1356558</v>
      </c>
      <c r="D10" s="10">
        <v>3584494</v>
      </c>
      <c r="E10" s="10">
        <f t="shared" ref="E10:E17" si="3">+D10-C10</f>
        <v>4941052</v>
      </c>
      <c r="F10" s="10">
        <v>-8416549</v>
      </c>
      <c r="G10" s="10">
        <v>-8416549</v>
      </c>
      <c r="H10" s="10">
        <f>+G10-F10</f>
        <v>0</v>
      </c>
      <c r="I10" s="11">
        <v>5126112</v>
      </c>
      <c r="J10" s="3"/>
    </row>
    <row r="11" spans="1:10" s="1" customFormat="1" x14ac:dyDescent="0.3">
      <c r="A11" s="3"/>
      <c r="B11" s="6" t="s">
        <v>23</v>
      </c>
      <c r="C11" s="10">
        <v>5622925</v>
      </c>
      <c r="D11" s="10">
        <v>5342451</v>
      </c>
      <c r="E11" s="10">
        <f t="shared" si="3"/>
        <v>-280474</v>
      </c>
      <c r="F11" s="10">
        <v>32213815</v>
      </c>
      <c r="G11" s="10">
        <v>31713815</v>
      </c>
      <c r="H11" s="10">
        <f t="shared" ref="H11:H20" si="4">+G11-F11</f>
        <v>-500000</v>
      </c>
      <c r="I11" s="11">
        <v>28503275</v>
      </c>
      <c r="J11" s="3"/>
    </row>
    <row r="12" spans="1:10" s="1" customFormat="1" x14ac:dyDescent="0.3">
      <c r="A12" s="3"/>
      <c r="B12" s="6" t="s">
        <v>24</v>
      </c>
      <c r="C12" s="10">
        <v>6619405</v>
      </c>
      <c r="D12" s="10">
        <v>8013567</v>
      </c>
      <c r="E12" s="10">
        <f t="shared" si="3"/>
        <v>1394162</v>
      </c>
      <c r="F12" s="10">
        <v>37658490</v>
      </c>
      <c r="G12" s="10">
        <v>40658490</v>
      </c>
      <c r="H12" s="10">
        <f t="shared" si="4"/>
        <v>3000000</v>
      </c>
      <c r="I12" s="11">
        <v>42091421</v>
      </c>
      <c r="J12" s="3"/>
    </row>
    <row r="13" spans="1:10" s="1" customFormat="1" x14ac:dyDescent="0.3">
      <c r="A13" s="3"/>
      <c r="B13" s="6" t="s">
        <v>14</v>
      </c>
      <c r="C13" s="10">
        <v>3788203</v>
      </c>
      <c r="D13" s="10">
        <v>3833207</v>
      </c>
      <c r="E13" s="10">
        <f t="shared" si="3"/>
        <v>45004</v>
      </c>
      <c r="F13" s="10">
        <v>21477425</v>
      </c>
      <c r="G13" s="10">
        <v>21477425</v>
      </c>
      <c r="H13" s="10">
        <f t="shared" si="4"/>
        <v>0</v>
      </c>
      <c r="I13" s="11">
        <v>22326285</v>
      </c>
      <c r="J13" s="3"/>
    </row>
    <row r="14" spans="1:10" s="1" customFormat="1" x14ac:dyDescent="0.3">
      <c r="A14" s="3"/>
      <c r="B14" s="6" t="s">
        <v>15</v>
      </c>
      <c r="C14" s="10">
        <v>1753160</v>
      </c>
      <c r="D14" s="10">
        <v>5642</v>
      </c>
      <c r="E14" s="10">
        <f t="shared" si="3"/>
        <v>-1747518</v>
      </c>
      <c r="F14" s="10">
        <v>10519000</v>
      </c>
      <c r="G14" s="10">
        <v>10519000</v>
      </c>
      <c r="H14" s="10">
        <f t="shared" si="4"/>
        <v>0</v>
      </c>
      <c r="I14" s="11">
        <v>8902750</v>
      </c>
      <c r="J14" s="3"/>
    </row>
    <row r="15" spans="1:10" s="1" customFormat="1" x14ac:dyDescent="0.3">
      <c r="A15" s="3"/>
      <c r="B15" s="6" t="s">
        <v>25</v>
      </c>
      <c r="C15" s="10">
        <v>1030730</v>
      </c>
      <c r="D15" s="10">
        <v>1325091</v>
      </c>
      <c r="E15" s="10">
        <f t="shared" si="3"/>
        <v>294361</v>
      </c>
      <c r="F15" s="10">
        <v>5742000</v>
      </c>
      <c r="G15" s="10">
        <v>5942000</v>
      </c>
      <c r="H15" s="10">
        <f t="shared" si="4"/>
        <v>200000</v>
      </c>
      <c r="I15" s="11">
        <v>6604069</v>
      </c>
      <c r="J15" s="3"/>
    </row>
    <row r="16" spans="1:10" s="1" customFormat="1" x14ac:dyDescent="0.3">
      <c r="A16" s="3"/>
      <c r="B16" s="6" t="s">
        <v>26</v>
      </c>
      <c r="C16" s="10">
        <v>14895656</v>
      </c>
      <c r="D16" s="10">
        <v>17125207</v>
      </c>
      <c r="E16" s="10">
        <f t="shared" si="3"/>
        <v>2229551</v>
      </c>
      <c r="F16" s="10">
        <v>84935782</v>
      </c>
      <c r="G16" s="10">
        <v>86935782</v>
      </c>
      <c r="H16" s="10">
        <f t="shared" si="4"/>
        <v>2000000</v>
      </c>
      <c r="I16" s="11">
        <v>91664894</v>
      </c>
      <c r="J16" s="3"/>
    </row>
    <row r="17" spans="1:10" s="1" customFormat="1" x14ac:dyDescent="0.3">
      <c r="A17" s="3"/>
      <c r="B17" s="7" t="s">
        <v>27</v>
      </c>
      <c r="C17" s="12">
        <v>2123531</v>
      </c>
      <c r="D17" s="12">
        <v>2403851</v>
      </c>
      <c r="E17" s="12">
        <f t="shared" si="3"/>
        <v>280320</v>
      </c>
      <c r="F17" s="12">
        <v>11806491</v>
      </c>
      <c r="G17" s="12">
        <v>12306491</v>
      </c>
      <c r="H17" s="12">
        <f t="shared" si="4"/>
        <v>500000</v>
      </c>
      <c r="I17" s="13">
        <v>10036837</v>
      </c>
      <c r="J17" s="3"/>
    </row>
    <row r="18" spans="1:10" s="1" customFormat="1" ht="18" x14ac:dyDescent="0.35">
      <c r="A18" s="3"/>
      <c r="B18" s="5" t="s">
        <v>16</v>
      </c>
      <c r="C18" s="8">
        <f>+C19+C20+C21</f>
        <v>6491015</v>
      </c>
      <c r="D18" s="8">
        <f t="shared" ref="D18:H18" si="5">+D19+D20+D21</f>
        <v>7516763</v>
      </c>
      <c r="E18" s="8">
        <f t="shared" si="5"/>
        <v>1025748</v>
      </c>
      <c r="F18" s="8">
        <f t="shared" si="5"/>
        <v>36395000</v>
      </c>
      <c r="G18" s="8">
        <f t="shared" si="5"/>
        <v>38551000</v>
      </c>
      <c r="H18" s="8">
        <f t="shared" si="5"/>
        <v>2156000</v>
      </c>
      <c r="I18" s="9">
        <f>+SUM(I19:I21)</f>
        <v>34099510</v>
      </c>
      <c r="J18" s="3"/>
    </row>
    <row r="19" spans="1:10" s="1" customFormat="1" x14ac:dyDescent="0.3">
      <c r="A19" s="3"/>
      <c r="B19" s="6" t="s">
        <v>17</v>
      </c>
      <c r="C19" s="10">
        <v>3885000</v>
      </c>
      <c r="D19" s="10">
        <v>4203000</v>
      </c>
      <c r="E19" s="10">
        <f>+D19-C19</f>
        <v>318000</v>
      </c>
      <c r="F19" s="10">
        <v>22344000</v>
      </c>
      <c r="G19" s="10">
        <v>24500000</v>
      </c>
      <c r="H19" s="10">
        <f t="shared" si="4"/>
        <v>2156000</v>
      </c>
      <c r="I19" s="11">
        <v>21283000</v>
      </c>
      <c r="J19" s="3"/>
    </row>
    <row r="20" spans="1:10" s="1" customFormat="1" x14ac:dyDescent="0.3">
      <c r="A20" s="3"/>
      <c r="B20" s="6" t="s">
        <v>18</v>
      </c>
      <c r="C20" s="10">
        <v>1374000</v>
      </c>
      <c r="D20" s="10">
        <v>905000</v>
      </c>
      <c r="E20" s="10">
        <f>+D20-C20</f>
        <v>-469000</v>
      </c>
      <c r="F20" s="10">
        <v>6951000</v>
      </c>
      <c r="G20" s="10">
        <v>6951000</v>
      </c>
      <c r="H20" s="10">
        <f t="shared" si="4"/>
        <v>0</v>
      </c>
      <c r="I20" s="11">
        <v>5833000</v>
      </c>
      <c r="J20" s="3"/>
    </row>
    <row r="21" spans="1:10" s="1" customFormat="1" ht="15" thickBot="1" x14ac:dyDescent="0.35">
      <c r="A21" s="3"/>
      <c r="B21" s="6" t="s">
        <v>19</v>
      </c>
      <c r="C21" s="10">
        <v>1232015</v>
      </c>
      <c r="D21" s="10">
        <v>2408763</v>
      </c>
      <c r="E21" s="10">
        <f t="shared" si="0"/>
        <v>1176748</v>
      </c>
      <c r="F21" s="10">
        <v>7100000</v>
      </c>
      <c r="G21" s="10">
        <v>7100000</v>
      </c>
      <c r="H21" s="10">
        <f>+G21-F21</f>
        <v>0</v>
      </c>
      <c r="I21" s="11">
        <v>6983510</v>
      </c>
      <c r="J21" s="3"/>
    </row>
    <row r="22" spans="1:10" s="1" customFormat="1" ht="24" thickBot="1" x14ac:dyDescent="0.5">
      <c r="A22" s="3"/>
      <c r="B22" s="4" t="s">
        <v>21</v>
      </c>
      <c r="C22" s="21">
        <f t="shared" ref="C22:H22" si="6">C9+C3+C18+C4</f>
        <v>65704854</v>
      </c>
      <c r="D22" s="21">
        <f t="shared" si="6"/>
        <v>75043735</v>
      </c>
      <c r="E22" s="21">
        <f t="shared" si="6"/>
        <v>9338881</v>
      </c>
      <c r="F22" s="21">
        <f t="shared" si="6"/>
        <v>374118826</v>
      </c>
      <c r="G22" s="21">
        <f t="shared" si="6"/>
        <v>384929826</v>
      </c>
      <c r="H22" s="21">
        <f t="shared" si="6"/>
        <v>10811000</v>
      </c>
      <c r="I22" s="22">
        <f>I9+I3+I18+I4</f>
        <v>393894241</v>
      </c>
      <c r="J22" s="3"/>
    </row>
    <row r="23" spans="1:10" s="1" customForma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1" customFormat="1" x14ac:dyDescent="0.3"/>
  </sheetData>
  <sheetProtection password="B2C6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 Nyrud</dc:creator>
  <cp:lastModifiedBy>Christer Nyrud</cp:lastModifiedBy>
  <dcterms:created xsi:type="dcterms:W3CDTF">2022-03-15T06:47:14Z</dcterms:created>
  <dcterms:modified xsi:type="dcterms:W3CDTF">2022-04-20T12:27:10Z</dcterms:modified>
</cp:coreProperties>
</file>